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dhavi\Desktop\KGBV Daily wages applications for web site\"/>
    </mc:Choice>
  </mc:AlternateContent>
  <xr:revisionPtr revIDLastSave="0" documentId="13_ncr:1_{F59E6191-10AE-4ACF-8CD8-6F256E44F6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ligible" sheetId="4" r:id="rId1"/>
  </sheets>
  <definedNames>
    <definedName name="_xlnm._FilterDatabase" localSheetId="0" hidden="1">Eligible!$B$3:$P$57</definedName>
    <definedName name="_xlnm.Print_Area" localSheetId="0">Eligible!$A$1:$P$57</definedName>
    <definedName name="_xlnm.Print_Titles" localSheetId="0">Eligible!$1:$3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7" i="4" l="1"/>
  <c r="K57" i="4"/>
  <c r="K56" i="4"/>
  <c r="K55" i="4"/>
  <c r="J54" i="4"/>
  <c r="K54" i="4" s="1"/>
  <c r="J53" i="4"/>
  <c r="K53" i="4" s="1"/>
  <c r="K52" i="4"/>
  <c r="K51" i="4"/>
  <c r="K50" i="4"/>
  <c r="J50" i="4"/>
  <c r="K49" i="4"/>
  <c r="K48" i="4"/>
  <c r="K47" i="4"/>
  <c r="J47" i="4"/>
  <c r="J46" i="4"/>
  <c r="K46" i="4" s="1"/>
  <c r="K45" i="4"/>
  <c r="K44" i="4"/>
  <c r="K43" i="4"/>
  <c r="K42" i="4"/>
  <c r="K41" i="4"/>
  <c r="J40" i="4"/>
  <c r="K40" i="4" s="1"/>
  <c r="K39" i="4"/>
  <c r="J39" i="4"/>
  <c r="K38" i="4"/>
  <c r="K37" i="4"/>
  <c r="K36" i="4"/>
  <c r="J36" i="4"/>
  <c r="J35" i="4"/>
  <c r="K35" i="4" s="1"/>
  <c r="K34" i="4"/>
  <c r="J34" i="4"/>
  <c r="J33" i="4"/>
  <c r="K33" i="4" s="1"/>
  <c r="K32" i="4"/>
  <c r="K31" i="4"/>
  <c r="K30" i="4"/>
  <c r="K29" i="4"/>
  <c r="K28" i="4"/>
  <c r="K27" i="4"/>
  <c r="K26" i="4"/>
  <c r="K25" i="4"/>
  <c r="K24" i="4"/>
  <c r="K23" i="4"/>
  <c r="K22" i="4"/>
  <c r="J21" i="4"/>
  <c r="K21" i="4" s="1"/>
  <c r="J20" i="4"/>
  <c r="K20" i="4" s="1"/>
  <c r="K19" i="4"/>
  <c r="J18" i="4"/>
  <c r="K18" i="4" s="1"/>
  <c r="J17" i="4"/>
  <c r="K17" i="4" s="1"/>
  <c r="J16" i="4"/>
  <c r="K16" i="4" s="1"/>
  <c r="J15" i="4"/>
  <c r="K15" i="4" s="1"/>
  <c r="K14" i="4"/>
  <c r="J13" i="4"/>
  <c r="K13" i="4" s="1"/>
  <c r="J12" i="4"/>
  <c r="K12" i="4" s="1"/>
  <c r="K11" i="4"/>
  <c r="K10" i="4"/>
  <c r="K9" i="4"/>
  <c r="K8" i="4"/>
  <c r="J8" i="4"/>
  <c r="J7" i="4"/>
  <c r="K7" i="4" s="1"/>
  <c r="J6" i="4"/>
  <c r="K6" i="4" s="1"/>
  <c r="K5" i="4"/>
  <c r="K4" i="4"/>
</calcChain>
</file>

<file path=xl/sharedStrings.xml><?xml version="1.0" encoding="utf-8"?>
<sst xmlns="http://schemas.openxmlformats.org/spreadsheetml/2006/main" count="461" uniqueCount="183">
  <si>
    <t>Name of the Applicant</t>
  </si>
  <si>
    <t>Father's Name</t>
  </si>
  <si>
    <t>Date of Birth</t>
  </si>
  <si>
    <t>VII Class</t>
  </si>
  <si>
    <t>Address</t>
  </si>
  <si>
    <t>Phone No</t>
  </si>
  <si>
    <t>MEO conuter signed (Yes/No)</t>
  </si>
  <si>
    <t>Requested KGBV</t>
  </si>
  <si>
    <t>Total Marks</t>
  </si>
  <si>
    <t>%</t>
  </si>
  <si>
    <t>Obtained Marks</t>
  </si>
  <si>
    <t>YES</t>
  </si>
  <si>
    <t>RACHERLA</t>
  </si>
  <si>
    <t>Caste</t>
  </si>
  <si>
    <t>SC</t>
  </si>
  <si>
    <t>TARLUPADU</t>
  </si>
  <si>
    <t>YAKASIRI SUNEETHA</t>
  </si>
  <si>
    <t>PINNAIAH</t>
  </si>
  <si>
    <t>GARAPENTA, P.CHERUVU</t>
  </si>
  <si>
    <t>ST</t>
  </si>
  <si>
    <t>Y.PALEM</t>
  </si>
  <si>
    <t>SORRAKAYALA NAGALAKSHMI</t>
  </si>
  <si>
    <t>TIRUPATHAIAH</t>
  </si>
  <si>
    <t>AMBEDKAR COLONY, TRIPURANTHAKAM</t>
  </si>
  <si>
    <t>TRIPURANTHAKAM</t>
  </si>
  <si>
    <t>KOMMANABOINA RAMANAMMA</t>
  </si>
  <si>
    <t>VENKATAIAH</t>
  </si>
  <si>
    <t>RACHERLA (V&amp;MD)</t>
  </si>
  <si>
    <t>BC-D</t>
  </si>
  <si>
    <t>BETHELPURAM(P), DONAKONDA(MD)</t>
  </si>
  <si>
    <t>DONAKONDA</t>
  </si>
  <si>
    <t>SHIKHAMANI</t>
  </si>
  <si>
    <t>NO</t>
  </si>
  <si>
    <t>SUNKESWARAM MOUNIKA</t>
  </si>
  <si>
    <t>VEDULLACHERUVU, VELIGANDLA(MD)</t>
  </si>
  <si>
    <t>BC-A</t>
  </si>
  <si>
    <t>KANIGIRI</t>
  </si>
  <si>
    <t>BANAVATH MALLESWARI BAI</t>
  </si>
  <si>
    <t>P.CHERUVU(P&amp;MD)</t>
  </si>
  <si>
    <t>KONDRU KARUNA KUMARI</t>
  </si>
  <si>
    <t>ISSAC</t>
  </si>
  <si>
    <t>P.C.PALLI(P&amp;MD)</t>
  </si>
  <si>
    <t>P.C.PALLI</t>
  </si>
  <si>
    <t>PUTCHALAPALLI VENKATESWARAMMA</t>
  </si>
  <si>
    <t>MALLIKARJUNA</t>
  </si>
  <si>
    <t>MOTUMALA(V), KOTHAPATNAM(MD)</t>
  </si>
  <si>
    <t>OC</t>
  </si>
  <si>
    <t>KOTHAPATNAM</t>
  </si>
  <si>
    <t>VENKATESWARLU</t>
  </si>
  <si>
    <t>THATI BAYAMMA</t>
  </si>
  <si>
    <t>VEERABHADRAPURAM(P), Y.PALEM(MD)</t>
  </si>
  <si>
    <t>ALAGANI LAKSHMI DEVI</t>
  </si>
  <si>
    <t>K.S.PALLI(P), GIDDALUR(MD)</t>
  </si>
  <si>
    <t>BC</t>
  </si>
  <si>
    <t>KATTA HARIKA</t>
  </si>
  <si>
    <t>VASANTHA RAO</t>
  </si>
  <si>
    <t>PAKALA(V), SINGARAYAKONDA(MD)</t>
  </si>
  <si>
    <t>KANDUKUR</t>
  </si>
  <si>
    <t>CHILUKA ABHINAYA</t>
  </si>
  <si>
    <t>PRABHAKAR</t>
  </si>
  <si>
    <t>VEERABHADRAPURAM, ARDHAVEEDU(MD)</t>
  </si>
  <si>
    <t xml:space="preserve">MOGULLURU(V), GUDLUR(MD) </t>
  </si>
  <si>
    <t>GUDLUR</t>
  </si>
  <si>
    <t>PODILI</t>
  </si>
  <si>
    <t>JAMPU LAKSHMI</t>
  </si>
  <si>
    <t>KONDIAH</t>
  </si>
  <si>
    <t>KANIGIRI(P&amp;V)</t>
  </si>
  <si>
    <t>UPPALAPATI MADHAVI LATHA</t>
  </si>
  <si>
    <t>VEMA SRAVANI</t>
  </si>
  <si>
    <t>BODANAMPADU(P), KURICHEDU(MD)</t>
  </si>
  <si>
    <t>EWS</t>
  </si>
  <si>
    <t>DUVVALI(V), TRIPURANTHAKAM(MD)</t>
  </si>
  <si>
    <t>MAMILLA GRACE MARY</t>
  </si>
  <si>
    <t>SHAIK MEERA BI</t>
  </si>
  <si>
    <t xml:space="preserve">FAREED SAHEB </t>
  </si>
  <si>
    <t>GUNTUPALLI(V), BALLIKURAVA(MD)</t>
  </si>
  <si>
    <t>BC-B</t>
  </si>
  <si>
    <t>BALLIKURAVA</t>
  </si>
  <si>
    <t>VENGAIAH</t>
  </si>
  <si>
    <t>SIVA NAGAR COLONY, 9TH WARD KANIGIRI</t>
  </si>
  <si>
    <t>SIDDARAPU LAVANYA</t>
  </si>
  <si>
    <t>YOHUNU</t>
  </si>
  <si>
    <t>Z.UPPALAPADU, V.V.PALEM(MD)</t>
  </si>
  <si>
    <t>V.V.PALEM</t>
  </si>
  <si>
    <t>NARAIAH</t>
  </si>
  <si>
    <t>GOTLAGATTU, K.K.MITLA(MD)</t>
  </si>
  <si>
    <t>ENIBERA SUDEEPA</t>
  </si>
  <si>
    <t>ANAND</t>
  </si>
  <si>
    <t>RANGAMALLAPALLE, DONAKONDA(MD)</t>
  </si>
  <si>
    <t>KASAIAH</t>
  </si>
  <si>
    <t>BETHAM KETURA</t>
  </si>
  <si>
    <t>YESURATNAM</t>
  </si>
  <si>
    <t>RAGAMAKKAPALLI , DONAKONDA(MD)</t>
  </si>
  <si>
    <t>AKKALI BHAGYA LAKSHMI</t>
  </si>
  <si>
    <t>BALA KASAIAH</t>
  </si>
  <si>
    <t>YESHAPOGU SARALA DEVI</t>
  </si>
  <si>
    <t>BABU</t>
  </si>
  <si>
    <t>MARKAPURAM</t>
  </si>
  <si>
    <t>PARIMI JHANSI RANI</t>
  </si>
  <si>
    <t>BADHAPURAM, DONAKONDA(MD)</t>
  </si>
  <si>
    <t>YENDLURI LALITHA RANI</t>
  </si>
  <si>
    <t>JADA PUJITHA</t>
  </si>
  <si>
    <t>MASTAN</t>
  </si>
  <si>
    <t>MADIGAPALEM, KOTHAPATNAM</t>
  </si>
  <si>
    <t>MANNEM MADHAVI</t>
  </si>
  <si>
    <t>JAYARAMULU</t>
  </si>
  <si>
    <t>PENTRALA, L.SAMUDRAM(MD)</t>
  </si>
  <si>
    <t>LINGASAMUDRAM</t>
  </si>
  <si>
    <t>KOMMU SWARUPA</t>
  </si>
  <si>
    <t>KOTILINGAM</t>
  </si>
  <si>
    <t>YENIKAPADU(V), S.N.PADU(MD)</t>
  </si>
  <si>
    <t>ALLURU, KOTHAPATNAM(MD)</t>
  </si>
  <si>
    <t>RAVIPADU(V), CUMBUM(MD)</t>
  </si>
  <si>
    <t>CHINTHAGUNTLA USHA KIRAN</t>
  </si>
  <si>
    <t>RAVINDRANADH</t>
  </si>
  <si>
    <t>OLD MARKET CENTER, ONGOLE</t>
  </si>
  <si>
    <t>DARIVEMULA KEETHI</t>
  </si>
  <si>
    <t>VIJAYA KUMAR</t>
  </si>
  <si>
    <t>CHRISTAIN PALEM, DARSI</t>
  </si>
  <si>
    <t>DARSI</t>
  </si>
  <si>
    <t>MUDAVATH NAGAMANI BAI</t>
  </si>
  <si>
    <t>SUNKESULA(V), PEDDARAVEEDU(MD)</t>
  </si>
  <si>
    <t>NIMMALA EESWARAMMA</t>
  </si>
  <si>
    <t>SUBBARAO</t>
  </si>
  <si>
    <t>PADHARTHI, KOTHAPATNAM</t>
  </si>
  <si>
    <t>KOPPARAM(V).S.MAGULUR(MD)</t>
  </si>
  <si>
    <t>SANTHAMAGULUR</t>
  </si>
  <si>
    <t>GANGAIAH</t>
  </si>
  <si>
    <t>GUNTAGANI SUNEETHA</t>
  </si>
  <si>
    <t>KURRA VENKATA RAMANA</t>
  </si>
  <si>
    <t>SIVAIAH</t>
  </si>
  <si>
    <t>MALYAVANTHUNI PADU, MARKAPURAM(MD)</t>
  </si>
  <si>
    <t>PULIVEMULA RANI</t>
  </si>
  <si>
    <t>DEVASAHAYAM</t>
  </si>
  <si>
    <t>JANGAREDDYPALLI, TARLUPADU(MD)</t>
  </si>
  <si>
    <t>REVU SRILAKSHMI</t>
  </si>
  <si>
    <t>NAGENDRA RAO</t>
  </si>
  <si>
    <t>PADARTHI, KOTHAPATNAM(MD)</t>
  </si>
  <si>
    <t>SRIRAMA ANITHA</t>
  </si>
  <si>
    <t>RANGARAO</t>
  </si>
  <si>
    <t>NGO COLONY, ONGOLE</t>
  </si>
  <si>
    <t>GOPANNAPALLI(V), KOMAROLU(MD)</t>
  </si>
  <si>
    <t>BC-E</t>
  </si>
  <si>
    <t>MANDULA SYAMALA</t>
  </si>
  <si>
    <t>ADISESHU</t>
  </si>
  <si>
    <t>Passed (Yes/No)</t>
  </si>
  <si>
    <t>MOSES</t>
  </si>
  <si>
    <t>RAJUPALEM COLONY, THRIPUTANTHAKAM</t>
  </si>
  <si>
    <t>GODDATI DHANA LAKSHMI</t>
  </si>
  <si>
    <t>NARASIMHAM</t>
  </si>
  <si>
    <t>POKURU, V.V.PALEM</t>
  </si>
  <si>
    <t>CHINNTHAMELLA PADU, ARADHAVEEDU(MD)</t>
  </si>
  <si>
    <t>DOB proof not enclosed</t>
  </si>
  <si>
    <t>DOB proof not enclosed&amp; Applicant not signed.</t>
  </si>
  <si>
    <t>CHINA VENKATANARAYANA</t>
  </si>
  <si>
    <t>MACHARLA CHENNA SWARNA</t>
  </si>
  <si>
    <t>AADHAR NAME NOT TALLIED</t>
  </si>
  <si>
    <t>THIRAGABATHINA VENKATA RAMANA</t>
  </si>
  <si>
    <t>PRAKASAM</t>
  </si>
  <si>
    <t>YESOBU</t>
  </si>
  <si>
    <t>YOHANU</t>
  </si>
  <si>
    <t>YANDLURI MARTHAMMA</t>
  </si>
  <si>
    <t>PHC</t>
  </si>
  <si>
    <t>BATHULA KOTESWARAMMA</t>
  </si>
  <si>
    <t>NAME NOT MATCHED IN SSC CERTIFICATE</t>
  </si>
  <si>
    <t>JAGANNADHAM LAKSHMI</t>
  </si>
  <si>
    <t>PEDA VENKATESWARLU</t>
  </si>
  <si>
    <t>PEDA MANTHRUNAIK</t>
  </si>
  <si>
    <t>TATI VIJAYAMMA</t>
  </si>
  <si>
    <t>YASAIAH</t>
  </si>
  <si>
    <t>SAME MANDAL MEO NOT COUNTER SIGNED</t>
  </si>
  <si>
    <t>APPLICANT NOT SIGNED</t>
  </si>
  <si>
    <t>SHAIK RAHAMATH BI</t>
  </si>
  <si>
    <t>NARNEPATI LATHA</t>
  </si>
  <si>
    <t>KANDRAKUNTA SAILAJA</t>
  </si>
  <si>
    <t>KHASIMVALI</t>
  </si>
  <si>
    <t>App.No</t>
  </si>
  <si>
    <t>Eligible</t>
  </si>
  <si>
    <t>Eligible / In Eligible</t>
  </si>
  <si>
    <t>Eligible List for the Post of Asst.Cook in KGBVs 2022-23 (Daily wages)</t>
  </si>
  <si>
    <t>VEERABHADRAPURAM ARDHAVEEDU(MD)</t>
  </si>
  <si>
    <t>Sl.
No</t>
  </si>
  <si>
    <t xml:space="preserve">Remarks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</si>
</sst>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7EDAD-AB95-4B39-BD97-99666DF0B6D2}">
  <dimension ref="A1:P67"/>
  <sheetViews>
    <sheetView tabSelected="1" view="pageBreakPreview" topLeftCell="B1" zoomScaleNormal="100" zoomScaleSheetLayoutView="100" workbookViewId="0">
      <pane ySplit="3" topLeftCell="A4" activePane="bottomLeft" state="frozen"/>
      <selection activeCell="D1" sqref="D1"/>
      <selection pane="bottomLeft" activeCell="H6" sqref="H6"/>
    </sheetView>
  </sheetViews>
  <sheetFormatPr defaultRowHeight="15.75" x14ac:dyDescent="0.25"/>
  <cols>
    <col min="1" max="1" width="4.85546875" style="5" customWidth="1"/>
    <col min="2" max="2" width="6" style="5" customWidth="1"/>
    <col min="3" max="3" width="22.42578125" style="5" customWidth="1"/>
    <col min="4" max="4" width="17.28515625" style="5" customWidth="1"/>
    <col min="5" max="5" width="22.140625" style="6" customWidth="1"/>
    <col min="6" max="6" width="11.140625" style="10" customWidth="1"/>
    <col min="7" max="7" width="6.28515625" style="10" customWidth="1"/>
    <col min="8" max="8" width="9.5703125" style="10" customWidth="1"/>
    <col min="9" max="9" width="8.42578125" style="10" customWidth="1"/>
    <col min="10" max="10" width="10.5703125" style="10" customWidth="1"/>
    <col min="11" max="11" width="8" style="10" customWidth="1"/>
    <col min="12" max="12" width="9" style="10" customWidth="1"/>
    <col min="13" max="13" width="20.85546875" style="5" customWidth="1"/>
    <col min="14" max="14" width="12.28515625" style="10" bestFit="1" customWidth="1"/>
    <col min="15" max="15" width="11.7109375" style="5" hidden="1" customWidth="1"/>
    <col min="16" max="16" width="22.28515625" style="5" customWidth="1"/>
    <col min="17" max="16384" width="9.140625" style="5"/>
  </cols>
  <sheetData>
    <row r="1" spans="1:16" ht="22.5" customHeight="1" x14ac:dyDescent="0.25">
      <c r="B1" s="20" t="s">
        <v>179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8.75" customHeight="1" x14ac:dyDescent="0.25">
      <c r="A2" s="21" t="s">
        <v>181</v>
      </c>
      <c r="B2" s="21" t="s">
        <v>176</v>
      </c>
      <c r="C2" s="19" t="s">
        <v>0</v>
      </c>
      <c r="D2" s="19" t="s">
        <v>1</v>
      </c>
      <c r="E2" s="21" t="s">
        <v>4</v>
      </c>
      <c r="F2" s="19" t="s">
        <v>2</v>
      </c>
      <c r="G2" s="21" t="s">
        <v>13</v>
      </c>
      <c r="H2" s="19" t="s">
        <v>3</v>
      </c>
      <c r="I2" s="19"/>
      <c r="J2" s="19"/>
      <c r="K2" s="19"/>
      <c r="L2" s="19"/>
      <c r="M2" s="19" t="s">
        <v>7</v>
      </c>
      <c r="N2" s="19" t="s">
        <v>5</v>
      </c>
      <c r="O2" s="19" t="s">
        <v>178</v>
      </c>
      <c r="P2" s="19" t="s">
        <v>182</v>
      </c>
    </row>
    <row r="3" spans="1:16" ht="60" customHeight="1" x14ac:dyDescent="0.25">
      <c r="A3" s="21"/>
      <c r="B3" s="21"/>
      <c r="C3" s="19"/>
      <c r="D3" s="19"/>
      <c r="E3" s="21"/>
      <c r="F3" s="19"/>
      <c r="G3" s="21"/>
      <c r="H3" s="16" t="s">
        <v>145</v>
      </c>
      <c r="I3" s="15" t="s">
        <v>8</v>
      </c>
      <c r="J3" s="15" t="s">
        <v>10</v>
      </c>
      <c r="K3" s="15" t="s">
        <v>9</v>
      </c>
      <c r="L3" s="2" t="s">
        <v>6</v>
      </c>
      <c r="M3" s="19"/>
      <c r="N3" s="19"/>
      <c r="O3" s="19"/>
      <c r="P3" s="19"/>
    </row>
    <row r="4" spans="1:16" ht="31.5" x14ac:dyDescent="0.25">
      <c r="A4" s="7">
        <v>1</v>
      </c>
      <c r="B4" s="7">
        <v>28</v>
      </c>
      <c r="C4" s="3" t="s">
        <v>73</v>
      </c>
      <c r="D4" s="3" t="s">
        <v>74</v>
      </c>
      <c r="E4" s="1" t="s">
        <v>75</v>
      </c>
      <c r="F4" s="8">
        <v>30186</v>
      </c>
      <c r="G4" s="7" t="s">
        <v>76</v>
      </c>
      <c r="H4" s="7" t="s">
        <v>11</v>
      </c>
      <c r="I4" s="7">
        <v>500</v>
      </c>
      <c r="J4" s="7">
        <v>216</v>
      </c>
      <c r="K4" s="9">
        <f t="shared" ref="K4:K35" si="0">J4/I4*100</f>
        <v>43.2</v>
      </c>
      <c r="L4" s="7" t="s">
        <v>11</v>
      </c>
      <c r="M4" s="3" t="s">
        <v>77</v>
      </c>
      <c r="N4" s="7">
        <v>8008349626</v>
      </c>
      <c r="O4" s="3" t="s">
        <v>177</v>
      </c>
      <c r="P4" s="3"/>
    </row>
    <row r="5" spans="1:16" ht="31.5" x14ac:dyDescent="0.25">
      <c r="A5" s="7">
        <v>2</v>
      </c>
      <c r="B5" s="7">
        <v>65</v>
      </c>
      <c r="C5" s="3" t="s">
        <v>116</v>
      </c>
      <c r="D5" s="3" t="s">
        <v>117</v>
      </c>
      <c r="E5" s="1" t="s">
        <v>118</v>
      </c>
      <c r="F5" s="8">
        <v>32660</v>
      </c>
      <c r="G5" s="7" t="s">
        <v>14</v>
      </c>
      <c r="H5" s="7" t="s">
        <v>11</v>
      </c>
      <c r="I5" s="7">
        <v>500</v>
      </c>
      <c r="J5" s="7">
        <v>242</v>
      </c>
      <c r="K5" s="9">
        <f t="shared" si="0"/>
        <v>48.4</v>
      </c>
      <c r="L5" s="7" t="s">
        <v>11</v>
      </c>
      <c r="M5" s="3" t="s">
        <v>119</v>
      </c>
      <c r="N5" s="7">
        <v>8185961869</v>
      </c>
      <c r="O5" s="3" t="s">
        <v>177</v>
      </c>
      <c r="P5" s="3"/>
    </row>
    <row r="6" spans="1:16" ht="45" x14ac:dyDescent="0.25">
      <c r="A6" s="7">
        <v>3</v>
      </c>
      <c r="B6" s="7">
        <v>24</v>
      </c>
      <c r="C6" s="3" t="s">
        <v>68</v>
      </c>
      <c r="D6" s="3" t="s">
        <v>154</v>
      </c>
      <c r="E6" s="1" t="s">
        <v>69</v>
      </c>
      <c r="F6" s="8">
        <v>37419</v>
      </c>
      <c r="G6" s="7" t="s">
        <v>70</v>
      </c>
      <c r="H6" s="7" t="s">
        <v>11</v>
      </c>
      <c r="I6" s="7">
        <v>600</v>
      </c>
      <c r="J6" s="7">
        <f>60+50+50+36+40+36</f>
        <v>272</v>
      </c>
      <c r="K6" s="9">
        <f t="shared" si="0"/>
        <v>45.333333333333329</v>
      </c>
      <c r="L6" s="7" t="s">
        <v>11</v>
      </c>
      <c r="M6" s="3" t="s">
        <v>30</v>
      </c>
      <c r="N6" s="7">
        <v>9705875535</v>
      </c>
      <c r="O6" s="3" t="s">
        <v>177</v>
      </c>
      <c r="P6" s="3"/>
    </row>
    <row r="7" spans="1:16" ht="47.25" x14ac:dyDescent="0.25">
      <c r="A7" s="7">
        <v>4</v>
      </c>
      <c r="B7" s="7">
        <v>39</v>
      </c>
      <c r="C7" s="3" t="s">
        <v>86</v>
      </c>
      <c r="D7" s="3" t="s">
        <v>87</v>
      </c>
      <c r="E7" s="1" t="s">
        <v>88</v>
      </c>
      <c r="F7" s="8">
        <v>38033</v>
      </c>
      <c r="G7" s="7" t="s">
        <v>14</v>
      </c>
      <c r="H7" s="7" t="s">
        <v>11</v>
      </c>
      <c r="I7" s="7">
        <v>600</v>
      </c>
      <c r="J7" s="7">
        <f>83+45+68+55+47+71</f>
        <v>369</v>
      </c>
      <c r="K7" s="9">
        <f t="shared" si="0"/>
        <v>61.5</v>
      </c>
      <c r="L7" s="7" t="s">
        <v>11</v>
      </c>
      <c r="M7" s="3" t="s">
        <v>30</v>
      </c>
      <c r="N7" s="7">
        <v>7995763540</v>
      </c>
      <c r="O7" s="3" t="s">
        <v>177</v>
      </c>
      <c r="P7" s="3"/>
    </row>
    <row r="8" spans="1:16" ht="33.75" customHeight="1" x14ac:dyDescent="0.25">
      <c r="A8" s="7">
        <v>5</v>
      </c>
      <c r="B8" s="7">
        <v>41</v>
      </c>
      <c r="C8" s="3" t="s">
        <v>90</v>
      </c>
      <c r="D8" s="3" t="s">
        <v>91</v>
      </c>
      <c r="E8" s="1" t="s">
        <v>92</v>
      </c>
      <c r="F8" s="8">
        <v>37157</v>
      </c>
      <c r="G8" s="7" t="s">
        <v>14</v>
      </c>
      <c r="H8" s="7" t="s">
        <v>11</v>
      </c>
      <c r="I8" s="7">
        <v>600</v>
      </c>
      <c r="J8" s="7">
        <f>71+81+72+62+72+72</f>
        <v>430</v>
      </c>
      <c r="K8" s="9">
        <f t="shared" si="0"/>
        <v>71.666666666666671</v>
      </c>
      <c r="L8" s="7" t="s">
        <v>11</v>
      </c>
      <c r="M8" s="3" t="s">
        <v>30</v>
      </c>
      <c r="N8" s="7">
        <v>9398970079</v>
      </c>
      <c r="O8" s="3" t="s">
        <v>177</v>
      </c>
      <c r="P8" s="3"/>
    </row>
    <row r="9" spans="1:16" ht="45" x14ac:dyDescent="0.25">
      <c r="A9" s="7">
        <v>6</v>
      </c>
      <c r="B9" s="7">
        <v>51</v>
      </c>
      <c r="C9" s="3" t="s">
        <v>98</v>
      </c>
      <c r="D9" s="3" t="s">
        <v>158</v>
      </c>
      <c r="E9" s="1" t="s">
        <v>29</v>
      </c>
      <c r="F9" s="8">
        <v>30844</v>
      </c>
      <c r="G9" s="7" t="s">
        <v>14</v>
      </c>
      <c r="H9" s="7" t="s">
        <v>11</v>
      </c>
      <c r="I9" s="7">
        <v>600</v>
      </c>
      <c r="J9" s="7">
        <v>203</v>
      </c>
      <c r="K9" s="9">
        <f t="shared" si="0"/>
        <v>33.833333333333329</v>
      </c>
      <c r="L9" s="7" t="s">
        <v>32</v>
      </c>
      <c r="M9" s="3" t="s">
        <v>30</v>
      </c>
      <c r="N9" s="7">
        <v>9676052921</v>
      </c>
      <c r="O9" s="3" t="s">
        <v>177</v>
      </c>
      <c r="P9" s="17" t="s">
        <v>170</v>
      </c>
    </row>
    <row r="10" spans="1:16" ht="31.5" x14ac:dyDescent="0.25">
      <c r="A10" s="7">
        <v>7</v>
      </c>
      <c r="B10" s="7">
        <v>52</v>
      </c>
      <c r="C10" s="11" t="s">
        <v>161</v>
      </c>
      <c r="D10" s="3" t="s">
        <v>159</v>
      </c>
      <c r="E10" s="1" t="s">
        <v>99</v>
      </c>
      <c r="F10" s="8">
        <v>38749</v>
      </c>
      <c r="G10" s="7" t="s">
        <v>14</v>
      </c>
      <c r="H10" s="7" t="s">
        <v>11</v>
      </c>
      <c r="I10" s="7">
        <v>600</v>
      </c>
      <c r="J10" s="7">
        <v>300</v>
      </c>
      <c r="K10" s="9">
        <f t="shared" si="0"/>
        <v>50</v>
      </c>
      <c r="L10" s="7" t="s">
        <v>11</v>
      </c>
      <c r="M10" s="3" t="s">
        <v>30</v>
      </c>
      <c r="N10" s="7">
        <v>9666630497</v>
      </c>
      <c r="O10" s="3" t="s">
        <v>177</v>
      </c>
      <c r="P10" s="3"/>
    </row>
    <row r="11" spans="1:16" ht="31.5" x14ac:dyDescent="0.25">
      <c r="A11" s="7">
        <v>8</v>
      </c>
      <c r="B11" s="7">
        <v>53</v>
      </c>
      <c r="C11" s="11" t="s">
        <v>100</v>
      </c>
      <c r="D11" s="3" t="s">
        <v>160</v>
      </c>
      <c r="E11" s="1" t="s">
        <v>99</v>
      </c>
      <c r="F11" s="8">
        <v>37862</v>
      </c>
      <c r="G11" s="7" t="s">
        <v>14</v>
      </c>
      <c r="H11" s="7" t="s">
        <v>11</v>
      </c>
      <c r="I11" s="7">
        <v>600</v>
      </c>
      <c r="J11" s="7">
        <v>339</v>
      </c>
      <c r="K11" s="9">
        <f t="shared" si="0"/>
        <v>56.499999999999993</v>
      </c>
      <c r="L11" s="7" t="s">
        <v>11</v>
      </c>
      <c r="M11" s="3" t="s">
        <v>30</v>
      </c>
      <c r="N11" s="7">
        <v>9989611801</v>
      </c>
      <c r="O11" s="3" t="s">
        <v>177</v>
      </c>
      <c r="P11" s="3"/>
    </row>
    <row r="12" spans="1:16" ht="31.5" x14ac:dyDescent="0.25">
      <c r="A12" s="7">
        <v>9</v>
      </c>
      <c r="B12" s="7">
        <v>23</v>
      </c>
      <c r="C12" s="3" t="s">
        <v>67</v>
      </c>
      <c r="D12" s="3" t="s">
        <v>31</v>
      </c>
      <c r="E12" s="1" t="s">
        <v>61</v>
      </c>
      <c r="F12" s="8">
        <v>29691</v>
      </c>
      <c r="G12" s="7" t="s">
        <v>46</v>
      </c>
      <c r="H12" s="7" t="s">
        <v>11</v>
      </c>
      <c r="I12" s="7">
        <v>600</v>
      </c>
      <c r="J12" s="7">
        <f>48+35+45+30+29+45</f>
        <v>232</v>
      </c>
      <c r="K12" s="9">
        <f t="shared" si="0"/>
        <v>38.666666666666664</v>
      </c>
      <c r="L12" s="7" t="s">
        <v>11</v>
      </c>
      <c r="M12" s="3" t="s">
        <v>62</v>
      </c>
      <c r="N12" s="7">
        <v>9398791289</v>
      </c>
      <c r="O12" s="3" t="s">
        <v>177</v>
      </c>
      <c r="P12" s="3"/>
    </row>
    <row r="13" spans="1:16" ht="60" x14ac:dyDescent="0.25">
      <c r="A13" s="7">
        <v>10</v>
      </c>
      <c r="B13" s="7">
        <v>17</v>
      </c>
      <c r="C13" s="3" t="s">
        <v>54</v>
      </c>
      <c r="D13" s="3" t="s">
        <v>55</v>
      </c>
      <c r="E13" s="4" t="s">
        <v>56</v>
      </c>
      <c r="F13" s="8">
        <v>37393</v>
      </c>
      <c r="G13" s="7" t="s">
        <v>14</v>
      </c>
      <c r="H13" s="7" t="s">
        <v>11</v>
      </c>
      <c r="I13" s="7">
        <v>600</v>
      </c>
      <c r="J13" s="7">
        <f>62+35+45+59+45+39</f>
        <v>285</v>
      </c>
      <c r="K13" s="9">
        <f t="shared" si="0"/>
        <v>47.5</v>
      </c>
      <c r="L13" s="7" t="s">
        <v>11</v>
      </c>
      <c r="M13" s="3" t="s">
        <v>57</v>
      </c>
      <c r="N13" s="7">
        <v>8978850384</v>
      </c>
      <c r="O13" s="3" t="s">
        <v>177</v>
      </c>
      <c r="P13" s="3" t="s">
        <v>153</v>
      </c>
    </row>
    <row r="14" spans="1:16" ht="30" x14ac:dyDescent="0.25">
      <c r="A14" s="7">
        <v>11</v>
      </c>
      <c r="B14" s="7">
        <v>46</v>
      </c>
      <c r="C14" s="3" t="s">
        <v>148</v>
      </c>
      <c r="D14" s="3" t="s">
        <v>149</v>
      </c>
      <c r="E14" s="1" t="s">
        <v>150</v>
      </c>
      <c r="F14" s="8">
        <v>34445</v>
      </c>
      <c r="G14" s="7" t="s">
        <v>14</v>
      </c>
      <c r="H14" s="7" t="s">
        <v>11</v>
      </c>
      <c r="I14" s="7">
        <v>600</v>
      </c>
      <c r="J14" s="7">
        <v>324</v>
      </c>
      <c r="K14" s="9">
        <f t="shared" si="0"/>
        <v>54</v>
      </c>
      <c r="L14" s="7" t="s">
        <v>11</v>
      </c>
      <c r="M14" s="3" t="s">
        <v>57</v>
      </c>
      <c r="N14" s="7">
        <v>9581896609</v>
      </c>
      <c r="O14" s="3" t="s">
        <v>177</v>
      </c>
      <c r="P14" s="3"/>
    </row>
    <row r="15" spans="1:16" ht="34.5" customHeight="1" x14ac:dyDescent="0.25">
      <c r="A15" s="7">
        <v>12</v>
      </c>
      <c r="B15" s="7">
        <v>8</v>
      </c>
      <c r="C15" s="3" t="s">
        <v>33</v>
      </c>
      <c r="D15" s="3" t="s">
        <v>48</v>
      </c>
      <c r="E15" s="1" t="s">
        <v>34</v>
      </c>
      <c r="F15" s="8">
        <v>35591</v>
      </c>
      <c r="G15" s="7" t="s">
        <v>35</v>
      </c>
      <c r="H15" s="7" t="s">
        <v>11</v>
      </c>
      <c r="I15" s="7">
        <v>600</v>
      </c>
      <c r="J15" s="7">
        <f>50+19+26+13+34+43</f>
        <v>185</v>
      </c>
      <c r="K15" s="9">
        <f t="shared" si="0"/>
        <v>30.833333333333336</v>
      </c>
      <c r="L15" s="7" t="s">
        <v>11</v>
      </c>
      <c r="M15" s="3" t="s">
        <v>36</v>
      </c>
      <c r="N15" s="7">
        <v>6300013430</v>
      </c>
      <c r="O15" s="3" t="s">
        <v>177</v>
      </c>
      <c r="P15" s="3"/>
    </row>
    <row r="16" spans="1:16" ht="35.25" customHeight="1" x14ac:dyDescent="0.25">
      <c r="A16" s="7">
        <v>13</v>
      </c>
      <c r="B16" s="7">
        <v>18</v>
      </c>
      <c r="C16" s="3" t="s">
        <v>58</v>
      </c>
      <c r="D16" s="3" t="s">
        <v>59</v>
      </c>
      <c r="E16" s="18" t="s">
        <v>180</v>
      </c>
      <c r="F16" s="8">
        <v>38509</v>
      </c>
      <c r="G16" s="7" t="s">
        <v>14</v>
      </c>
      <c r="H16" s="7" t="s">
        <v>11</v>
      </c>
      <c r="I16" s="7">
        <v>600</v>
      </c>
      <c r="J16" s="7">
        <f>79+65+74+86+78+85</f>
        <v>467</v>
      </c>
      <c r="K16" s="9">
        <f t="shared" si="0"/>
        <v>77.833333333333329</v>
      </c>
      <c r="L16" s="7" t="s">
        <v>11</v>
      </c>
      <c r="M16" s="3" t="s">
        <v>36</v>
      </c>
      <c r="N16" s="7">
        <v>9640797895</v>
      </c>
      <c r="O16" s="3" t="s">
        <v>177</v>
      </c>
      <c r="P16" s="3"/>
    </row>
    <row r="17" spans="1:16" s="12" customFormat="1" ht="36" customHeight="1" x14ac:dyDescent="0.25">
      <c r="A17" s="7">
        <v>14</v>
      </c>
      <c r="B17" s="7">
        <v>22</v>
      </c>
      <c r="C17" s="3" t="s">
        <v>64</v>
      </c>
      <c r="D17" s="3" t="s">
        <v>65</v>
      </c>
      <c r="E17" s="1" t="s">
        <v>66</v>
      </c>
      <c r="F17" s="8">
        <v>34071</v>
      </c>
      <c r="G17" s="7" t="s">
        <v>28</v>
      </c>
      <c r="H17" s="7" t="s">
        <v>11</v>
      </c>
      <c r="I17" s="7">
        <v>600</v>
      </c>
      <c r="J17" s="7">
        <f>92+89+88+87+86+86</f>
        <v>528</v>
      </c>
      <c r="K17" s="9">
        <f t="shared" si="0"/>
        <v>88</v>
      </c>
      <c r="L17" s="7" t="s">
        <v>11</v>
      </c>
      <c r="M17" s="3" t="s">
        <v>36</v>
      </c>
      <c r="N17" s="7">
        <v>9705408098</v>
      </c>
      <c r="O17" s="3" t="s">
        <v>177</v>
      </c>
      <c r="P17" s="3"/>
    </row>
    <row r="18" spans="1:16" ht="31.5" x14ac:dyDescent="0.25">
      <c r="A18" s="7">
        <v>15</v>
      </c>
      <c r="B18" s="7">
        <v>29</v>
      </c>
      <c r="C18" s="3" t="s">
        <v>155</v>
      </c>
      <c r="D18" s="3" t="s">
        <v>78</v>
      </c>
      <c r="E18" s="1" t="s">
        <v>79</v>
      </c>
      <c r="F18" s="8">
        <v>25659</v>
      </c>
      <c r="G18" s="7" t="s">
        <v>53</v>
      </c>
      <c r="H18" s="7" t="s">
        <v>11</v>
      </c>
      <c r="I18" s="7">
        <v>600</v>
      </c>
      <c r="J18" s="7">
        <f>46+26+47+67+37+60</f>
        <v>283</v>
      </c>
      <c r="K18" s="9">
        <f t="shared" si="0"/>
        <v>47.166666666666671</v>
      </c>
      <c r="L18" s="7" t="s">
        <v>11</v>
      </c>
      <c r="M18" s="3" t="s">
        <v>36</v>
      </c>
      <c r="N18" s="7">
        <v>9441960089</v>
      </c>
      <c r="O18" s="3" t="s">
        <v>177</v>
      </c>
      <c r="P18" s="3" t="s">
        <v>156</v>
      </c>
    </row>
    <row r="19" spans="1:16" ht="30" x14ac:dyDescent="0.25">
      <c r="A19" s="7">
        <v>16</v>
      </c>
      <c r="B19" s="7">
        <v>75</v>
      </c>
      <c r="C19" s="3" t="s">
        <v>128</v>
      </c>
      <c r="D19" s="3" t="s">
        <v>169</v>
      </c>
      <c r="E19" s="1" t="s">
        <v>41</v>
      </c>
      <c r="F19" s="8">
        <v>34145</v>
      </c>
      <c r="G19" s="7" t="s">
        <v>14</v>
      </c>
      <c r="H19" s="7" t="s">
        <v>11</v>
      </c>
      <c r="I19" s="7">
        <v>600</v>
      </c>
      <c r="J19" s="7">
        <v>393</v>
      </c>
      <c r="K19" s="9">
        <f t="shared" si="0"/>
        <v>65.5</v>
      </c>
      <c r="L19" s="7" t="s">
        <v>11</v>
      </c>
      <c r="M19" s="3" t="s">
        <v>36</v>
      </c>
      <c r="N19" s="7">
        <v>9398305123</v>
      </c>
      <c r="O19" s="3" t="s">
        <v>177</v>
      </c>
      <c r="P19" s="17" t="s">
        <v>170</v>
      </c>
    </row>
    <row r="20" spans="1:16" ht="30" x14ac:dyDescent="0.25">
      <c r="A20" s="7">
        <v>17</v>
      </c>
      <c r="B20" s="7">
        <v>12</v>
      </c>
      <c r="C20" s="3" t="s">
        <v>43</v>
      </c>
      <c r="D20" s="3" t="s">
        <v>44</v>
      </c>
      <c r="E20" s="4" t="s">
        <v>45</v>
      </c>
      <c r="F20" s="8">
        <v>33635</v>
      </c>
      <c r="G20" s="7" t="s">
        <v>46</v>
      </c>
      <c r="H20" s="7" t="s">
        <v>11</v>
      </c>
      <c r="I20" s="7">
        <v>600</v>
      </c>
      <c r="J20" s="7">
        <f>39+35+42+52+49+46</f>
        <v>263</v>
      </c>
      <c r="K20" s="9">
        <f t="shared" si="0"/>
        <v>43.833333333333336</v>
      </c>
      <c r="L20" s="7" t="s">
        <v>11</v>
      </c>
      <c r="M20" s="3" t="s">
        <v>47</v>
      </c>
      <c r="N20" s="7">
        <v>7893578473</v>
      </c>
      <c r="O20" s="3" t="s">
        <v>177</v>
      </c>
      <c r="P20" s="3"/>
    </row>
    <row r="21" spans="1:16" ht="31.5" x14ac:dyDescent="0.25">
      <c r="A21" s="7">
        <v>18</v>
      </c>
      <c r="B21" s="7">
        <v>54</v>
      </c>
      <c r="C21" s="3" t="s">
        <v>101</v>
      </c>
      <c r="D21" s="3" t="s">
        <v>102</v>
      </c>
      <c r="E21" s="1" t="s">
        <v>103</v>
      </c>
      <c r="F21" s="8">
        <v>36682</v>
      </c>
      <c r="G21" s="7" t="s">
        <v>14</v>
      </c>
      <c r="H21" s="7" t="s">
        <v>11</v>
      </c>
      <c r="I21" s="7">
        <v>600</v>
      </c>
      <c r="J21" s="7">
        <f>7+28+12+1+35+19</f>
        <v>102</v>
      </c>
      <c r="K21" s="9">
        <f t="shared" si="0"/>
        <v>17</v>
      </c>
      <c r="L21" s="7" t="s">
        <v>11</v>
      </c>
      <c r="M21" s="3" t="s">
        <v>47</v>
      </c>
      <c r="N21" s="7">
        <v>9640447078</v>
      </c>
      <c r="O21" s="3" t="s">
        <v>177</v>
      </c>
      <c r="P21" s="3"/>
    </row>
    <row r="22" spans="1:16" ht="31.5" x14ac:dyDescent="0.25">
      <c r="A22" s="7">
        <v>19</v>
      </c>
      <c r="B22" s="7">
        <v>58</v>
      </c>
      <c r="C22" s="3" t="s">
        <v>108</v>
      </c>
      <c r="D22" s="3" t="s">
        <v>109</v>
      </c>
      <c r="E22" s="1" t="s">
        <v>110</v>
      </c>
      <c r="F22" s="8">
        <v>35649</v>
      </c>
      <c r="G22" s="7" t="s">
        <v>14</v>
      </c>
      <c r="H22" s="7" t="s">
        <v>11</v>
      </c>
      <c r="I22" s="7">
        <v>400</v>
      </c>
      <c r="J22" s="7">
        <v>224</v>
      </c>
      <c r="K22" s="9">
        <f t="shared" si="0"/>
        <v>56.000000000000007</v>
      </c>
      <c r="L22" s="7" t="s">
        <v>11</v>
      </c>
      <c r="M22" s="3" t="s">
        <v>47</v>
      </c>
      <c r="N22" s="7">
        <v>9912825500</v>
      </c>
      <c r="O22" s="3" t="s">
        <v>177</v>
      </c>
      <c r="P22" s="3" t="s">
        <v>162</v>
      </c>
    </row>
    <row r="23" spans="1:16" ht="31.5" x14ac:dyDescent="0.25">
      <c r="A23" s="7">
        <v>20</v>
      </c>
      <c r="B23" s="7">
        <v>63</v>
      </c>
      <c r="C23" s="3" t="s">
        <v>113</v>
      </c>
      <c r="D23" s="3" t="s">
        <v>114</v>
      </c>
      <c r="E23" s="1" t="s">
        <v>115</v>
      </c>
      <c r="F23" s="8">
        <v>30254</v>
      </c>
      <c r="G23" s="7" t="s">
        <v>14</v>
      </c>
      <c r="H23" s="7" t="s">
        <v>11</v>
      </c>
      <c r="I23" s="7">
        <v>600</v>
      </c>
      <c r="J23" s="7">
        <v>208</v>
      </c>
      <c r="K23" s="9">
        <f t="shared" si="0"/>
        <v>34.666666666666671</v>
      </c>
      <c r="L23" s="7" t="s">
        <v>11</v>
      </c>
      <c r="M23" s="3" t="s">
        <v>47</v>
      </c>
      <c r="N23" s="7">
        <v>9025664476</v>
      </c>
      <c r="O23" s="3" t="s">
        <v>177</v>
      </c>
      <c r="P23" s="3"/>
    </row>
    <row r="24" spans="1:16" ht="31.5" x14ac:dyDescent="0.25">
      <c r="A24" s="7">
        <v>21</v>
      </c>
      <c r="B24" s="7">
        <v>72</v>
      </c>
      <c r="C24" s="3" t="s">
        <v>122</v>
      </c>
      <c r="D24" s="3" t="s">
        <v>123</v>
      </c>
      <c r="E24" s="1" t="s">
        <v>124</v>
      </c>
      <c r="F24" s="8">
        <v>32967</v>
      </c>
      <c r="G24" s="7" t="s">
        <v>14</v>
      </c>
      <c r="H24" s="7" t="s">
        <v>11</v>
      </c>
      <c r="I24" s="7">
        <v>600</v>
      </c>
      <c r="J24" s="7">
        <v>164</v>
      </c>
      <c r="K24" s="9">
        <f t="shared" si="0"/>
        <v>27.333333333333332</v>
      </c>
      <c r="L24" s="7" t="s">
        <v>11</v>
      </c>
      <c r="M24" s="3" t="s">
        <v>47</v>
      </c>
      <c r="N24" s="7">
        <v>9949143926</v>
      </c>
      <c r="O24" s="3" t="s">
        <v>177</v>
      </c>
      <c r="P24" s="3"/>
    </row>
    <row r="25" spans="1:16" ht="25.5" customHeight="1" x14ac:dyDescent="0.25">
      <c r="A25" s="7">
        <v>22</v>
      </c>
      <c r="B25" s="7">
        <v>81</v>
      </c>
      <c r="C25" s="3" t="s">
        <v>135</v>
      </c>
      <c r="D25" s="3" t="s">
        <v>136</v>
      </c>
      <c r="E25" s="4" t="s">
        <v>137</v>
      </c>
      <c r="F25" s="8">
        <v>33675</v>
      </c>
      <c r="G25" s="7" t="s">
        <v>53</v>
      </c>
      <c r="H25" s="7" t="s">
        <v>11</v>
      </c>
      <c r="I25" s="7">
        <v>600</v>
      </c>
      <c r="J25" s="7">
        <v>146</v>
      </c>
      <c r="K25" s="9">
        <f t="shared" si="0"/>
        <v>24.333333333333336</v>
      </c>
      <c r="L25" s="7" t="s">
        <v>11</v>
      </c>
      <c r="M25" s="3" t="s">
        <v>47</v>
      </c>
      <c r="N25" s="7">
        <v>9652916247</v>
      </c>
      <c r="O25" s="3" t="s">
        <v>177</v>
      </c>
      <c r="P25" s="3"/>
    </row>
    <row r="26" spans="1:16" ht="31.5" x14ac:dyDescent="0.25">
      <c r="A26" s="7">
        <v>23</v>
      </c>
      <c r="B26" s="7">
        <v>83</v>
      </c>
      <c r="C26" s="3" t="s">
        <v>138</v>
      </c>
      <c r="D26" s="3" t="s">
        <v>139</v>
      </c>
      <c r="E26" s="1" t="s">
        <v>140</v>
      </c>
      <c r="F26" s="8">
        <v>33775</v>
      </c>
      <c r="G26" s="7" t="s">
        <v>19</v>
      </c>
      <c r="H26" s="7" t="s">
        <v>11</v>
      </c>
      <c r="I26" s="7">
        <v>600</v>
      </c>
      <c r="J26" s="7">
        <v>452</v>
      </c>
      <c r="K26" s="9">
        <f t="shared" si="0"/>
        <v>75.333333333333329</v>
      </c>
      <c r="L26" s="7" t="s">
        <v>11</v>
      </c>
      <c r="M26" s="3" t="s">
        <v>47</v>
      </c>
      <c r="N26" s="7">
        <v>6301589890</v>
      </c>
      <c r="O26" s="3" t="s">
        <v>177</v>
      </c>
      <c r="P26" s="3"/>
    </row>
    <row r="27" spans="1:16" ht="30" x14ac:dyDescent="0.25">
      <c r="A27" s="7">
        <v>24</v>
      </c>
      <c r="B27" s="7">
        <v>47</v>
      </c>
      <c r="C27" s="3" t="s">
        <v>148</v>
      </c>
      <c r="D27" s="3" t="s">
        <v>149</v>
      </c>
      <c r="E27" s="1" t="s">
        <v>150</v>
      </c>
      <c r="F27" s="8">
        <v>34445</v>
      </c>
      <c r="G27" s="7" t="s">
        <v>14</v>
      </c>
      <c r="H27" s="7" t="s">
        <v>11</v>
      </c>
      <c r="I27" s="7">
        <v>600</v>
      </c>
      <c r="J27" s="7">
        <v>324</v>
      </c>
      <c r="K27" s="9">
        <f t="shared" si="0"/>
        <v>54</v>
      </c>
      <c r="L27" s="7" t="s">
        <v>11</v>
      </c>
      <c r="M27" s="3" t="s">
        <v>107</v>
      </c>
      <c r="N27" s="7">
        <v>9581896609</v>
      </c>
      <c r="O27" s="3" t="s">
        <v>177</v>
      </c>
      <c r="P27" s="3"/>
    </row>
    <row r="28" spans="1:16" ht="31.5" x14ac:dyDescent="0.25">
      <c r="A28" s="7">
        <v>25</v>
      </c>
      <c r="B28" s="7">
        <v>57</v>
      </c>
      <c r="C28" s="3" t="s">
        <v>104</v>
      </c>
      <c r="D28" s="3" t="s">
        <v>105</v>
      </c>
      <c r="E28" s="1" t="s">
        <v>106</v>
      </c>
      <c r="F28" s="8">
        <v>33698</v>
      </c>
      <c r="G28" s="7" t="s">
        <v>14</v>
      </c>
      <c r="H28" s="7" t="s">
        <v>11</v>
      </c>
      <c r="I28" s="7">
        <v>600</v>
      </c>
      <c r="J28" s="7">
        <v>180</v>
      </c>
      <c r="K28" s="9">
        <f t="shared" si="0"/>
        <v>30</v>
      </c>
      <c r="L28" s="7" t="s">
        <v>11</v>
      </c>
      <c r="M28" s="3" t="s">
        <v>107</v>
      </c>
      <c r="N28" s="7">
        <v>9121800319</v>
      </c>
      <c r="O28" s="3" t="s">
        <v>177</v>
      </c>
      <c r="P28" s="3"/>
    </row>
    <row r="29" spans="1:16" ht="45" x14ac:dyDescent="0.25">
      <c r="A29" s="7">
        <v>26</v>
      </c>
      <c r="B29" s="7">
        <v>50</v>
      </c>
      <c r="C29" s="3" t="s">
        <v>95</v>
      </c>
      <c r="D29" s="3" t="s">
        <v>96</v>
      </c>
      <c r="E29" s="4" t="s">
        <v>151</v>
      </c>
      <c r="F29" s="8">
        <v>36001</v>
      </c>
      <c r="G29" s="7" t="s">
        <v>14</v>
      </c>
      <c r="H29" s="7" t="s">
        <v>11</v>
      </c>
      <c r="I29" s="7">
        <v>600</v>
      </c>
      <c r="J29" s="7">
        <v>425</v>
      </c>
      <c r="K29" s="9">
        <f t="shared" si="0"/>
        <v>70.833333333333343</v>
      </c>
      <c r="L29" s="7" t="s">
        <v>32</v>
      </c>
      <c r="M29" s="3" t="s">
        <v>97</v>
      </c>
      <c r="N29" s="7">
        <v>7095634126</v>
      </c>
      <c r="O29" s="3" t="s">
        <v>177</v>
      </c>
      <c r="P29" s="17" t="s">
        <v>170</v>
      </c>
    </row>
    <row r="30" spans="1:16" ht="30" x14ac:dyDescent="0.25">
      <c r="A30" s="7">
        <v>27</v>
      </c>
      <c r="B30" s="7">
        <v>60</v>
      </c>
      <c r="C30" s="3" t="s">
        <v>163</v>
      </c>
      <c r="D30" s="3" t="s">
        <v>166</v>
      </c>
      <c r="E30" s="4" t="s">
        <v>111</v>
      </c>
      <c r="F30" s="8">
        <v>28656</v>
      </c>
      <c r="G30" s="7" t="s">
        <v>14</v>
      </c>
      <c r="H30" s="7" t="s">
        <v>11</v>
      </c>
      <c r="I30" s="7">
        <v>500</v>
      </c>
      <c r="J30" s="7">
        <v>188</v>
      </c>
      <c r="K30" s="9">
        <f t="shared" si="0"/>
        <v>37.6</v>
      </c>
      <c r="L30" s="7" t="s">
        <v>11</v>
      </c>
      <c r="M30" s="3" t="s">
        <v>97</v>
      </c>
      <c r="N30" s="7">
        <v>9642252132</v>
      </c>
      <c r="O30" s="3" t="s">
        <v>177</v>
      </c>
      <c r="P30" s="13" t="s">
        <v>164</v>
      </c>
    </row>
    <row r="31" spans="1:16" ht="31.5" x14ac:dyDescent="0.25">
      <c r="A31" s="7">
        <v>28</v>
      </c>
      <c r="B31" s="7">
        <v>62</v>
      </c>
      <c r="C31" s="3" t="s">
        <v>165</v>
      </c>
      <c r="D31" s="3" t="s">
        <v>48</v>
      </c>
      <c r="E31" s="1" t="s">
        <v>112</v>
      </c>
      <c r="F31" s="8">
        <v>33744</v>
      </c>
      <c r="G31" s="7" t="s">
        <v>19</v>
      </c>
      <c r="H31" s="7" t="s">
        <v>11</v>
      </c>
      <c r="I31" s="7">
        <v>600</v>
      </c>
      <c r="J31" s="7">
        <v>196</v>
      </c>
      <c r="K31" s="9">
        <f t="shared" si="0"/>
        <v>32.666666666666664</v>
      </c>
      <c r="L31" s="7" t="s">
        <v>11</v>
      </c>
      <c r="M31" s="3" t="s">
        <v>97</v>
      </c>
      <c r="N31" s="7">
        <v>9640256507</v>
      </c>
      <c r="O31" s="3" t="s">
        <v>177</v>
      </c>
      <c r="P31" s="3"/>
    </row>
    <row r="32" spans="1:16" ht="30" x14ac:dyDescent="0.25">
      <c r="A32" s="7">
        <v>29</v>
      </c>
      <c r="B32" s="7">
        <v>69</v>
      </c>
      <c r="C32" s="3" t="s">
        <v>120</v>
      </c>
      <c r="D32" s="3" t="s">
        <v>167</v>
      </c>
      <c r="E32" s="4" t="s">
        <v>121</v>
      </c>
      <c r="F32" s="8">
        <v>36333</v>
      </c>
      <c r="G32" s="7" t="s">
        <v>19</v>
      </c>
      <c r="H32" s="7" t="s">
        <v>11</v>
      </c>
      <c r="I32" s="7">
        <v>600</v>
      </c>
      <c r="J32" s="7">
        <v>413</v>
      </c>
      <c r="K32" s="9">
        <f t="shared" si="0"/>
        <v>68.833333333333329</v>
      </c>
      <c r="L32" s="7" t="s">
        <v>11</v>
      </c>
      <c r="M32" s="3" t="s">
        <v>97</v>
      </c>
      <c r="N32" s="7">
        <v>9121293986</v>
      </c>
      <c r="O32" s="3" t="s">
        <v>177</v>
      </c>
      <c r="P32" s="3"/>
    </row>
    <row r="33" spans="1:16" ht="30" x14ac:dyDescent="0.25">
      <c r="A33" s="7">
        <v>30</v>
      </c>
      <c r="B33" s="7">
        <v>11</v>
      </c>
      <c r="C33" s="3" t="s">
        <v>39</v>
      </c>
      <c r="D33" s="3" t="s">
        <v>40</v>
      </c>
      <c r="E33" s="1" t="s">
        <v>41</v>
      </c>
      <c r="F33" s="8">
        <v>27760</v>
      </c>
      <c r="G33" s="7" t="s">
        <v>14</v>
      </c>
      <c r="H33" s="7" t="s">
        <v>11</v>
      </c>
      <c r="I33" s="7">
        <v>500</v>
      </c>
      <c r="J33" s="7">
        <f>42+33+51+53+71</f>
        <v>250</v>
      </c>
      <c r="K33" s="9">
        <f t="shared" si="0"/>
        <v>50</v>
      </c>
      <c r="L33" s="7" t="s">
        <v>11</v>
      </c>
      <c r="M33" s="3" t="s">
        <v>42</v>
      </c>
      <c r="N33" s="7">
        <v>8886232282</v>
      </c>
      <c r="O33" s="3" t="s">
        <v>177</v>
      </c>
      <c r="P33" s="3" t="s">
        <v>152</v>
      </c>
    </row>
    <row r="34" spans="1:16" ht="47.25" x14ac:dyDescent="0.25">
      <c r="A34" s="7">
        <v>31</v>
      </c>
      <c r="B34" s="7">
        <v>19</v>
      </c>
      <c r="C34" s="3" t="s">
        <v>58</v>
      </c>
      <c r="D34" s="3" t="s">
        <v>59</v>
      </c>
      <c r="E34" s="1" t="s">
        <v>60</v>
      </c>
      <c r="F34" s="8">
        <v>38509</v>
      </c>
      <c r="G34" s="7" t="s">
        <v>14</v>
      </c>
      <c r="H34" s="7" t="s">
        <v>11</v>
      </c>
      <c r="I34" s="7">
        <v>600</v>
      </c>
      <c r="J34" s="7">
        <f>79+65+74+86+78+85</f>
        <v>467</v>
      </c>
      <c r="K34" s="9">
        <f t="shared" si="0"/>
        <v>77.833333333333329</v>
      </c>
      <c r="L34" s="7" t="s">
        <v>11</v>
      </c>
      <c r="M34" s="3" t="s">
        <v>42</v>
      </c>
      <c r="N34" s="7">
        <v>9640797895</v>
      </c>
      <c r="O34" s="3" t="s">
        <v>177</v>
      </c>
      <c r="P34" s="3"/>
    </row>
    <row r="35" spans="1:16" ht="31.5" x14ac:dyDescent="0.25">
      <c r="A35" s="7">
        <v>32</v>
      </c>
      <c r="B35" s="7">
        <v>36</v>
      </c>
      <c r="C35" s="3" t="s">
        <v>157</v>
      </c>
      <c r="D35" s="3" t="s">
        <v>84</v>
      </c>
      <c r="E35" s="1" t="s">
        <v>85</v>
      </c>
      <c r="F35" s="8">
        <v>29021</v>
      </c>
      <c r="G35" s="7" t="s">
        <v>14</v>
      </c>
      <c r="H35" s="7" t="s">
        <v>11</v>
      </c>
      <c r="I35" s="7">
        <v>600</v>
      </c>
      <c r="J35" s="7">
        <f>86+85+90+92+88+85</f>
        <v>526</v>
      </c>
      <c r="K35" s="9">
        <f t="shared" si="0"/>
        <v>87.666666666666671</v>
      </c>
      <c r="L35" s="7" t="s">
        <v>11</v>
      </c>
      <c r="M35" s="3" t="s">
        <v>63</v>
      </c>
      <c r="N35" s="7">
        <v>8464891076</v>
      </c>
      <c r="O35" s="3" t="s">
        <v>177</v>
      </c>
      <c r="P35" s="3"/>
    </row>
    <row r="36" spans="1:16" ht="31.5" x14ac:dyDescent="0.25">
      <c r="A36" s="7">
        <v>33</v>
      </c>
      <c r="B36" s="7">
        <v>42</v>
      </c>
      <c r="C36" s="3" t="s">
        <v>93</v>
      </c>
      <c r="D36" s="3" t="s">
        <v>94</v>
      </c>
      <c r="E36" s="1" t="s">
        <v>85</v>
      </c>
      <c r="F36" s="8">
        <v>37306</v>
      </c>
      <c r="G36" s="7" t="s">
        <v>14</v>
      </c>
      <c r="H36" s="7" t="s">
        <v>11</v>
      </c>
      <c r="I36" s="7">
        <v>480</v>
      </c>
      <c r="J36" s="7">
        <f>28+27+20+31+22+22</f>
        <v>150</v>
      </c>
      <c r="K36" s="9">
        <f t="shared" ref="K36:K57" si="1">J36/I36*100</f>
        <v>31.25</v>
      </c>
      <c r="L36" s="7" t="s">
        <v>11</v>
      </c>
      <c r="M36" s="3" t="s">
        <v>63</v>
      </c>
      <c r="N36" s="7">
        <v>9640463855</v>
      </c>
      <c r="O36" s="3" t="s">
        <v>177</v>
      </c>
      <c r="P36" s="3"/>
    </row>
    <row r="37" spans="1:16" ht="31.5" x14ac:dyDescent="0.25">
      <c r="A37" s="7">
        <v>34</v>
      </c>
      <c r="B37" s="7">
        <v>59</v>
      </c>
      <c r="C37" s="3" t="s">
        <v>108</v>
      </c>
      <c r="D37" s="3" t="s">
        <v>109</v>
      </c>
      <c r="E37" s="1" t="s">
        <v>110</v>
      </c>
      <c r="F37" s="8">
        <v>35649</v>
      </c>
      <c r="G37" s="7" t="s">
        <v>14</v>
      </c>
      <c r="H37" s="7" t="s">
        <v>11</v>
      </c>
      <c r="I37" s="7">
        <v>400</v>
      </c>
      <c r="J37" s="7">
        <v>224</v>
      </c>
      <c r="K37" s="9">
        <f t="shared" si="1"/>
        <v>56.000000000000007</v>
      </c>
      <c r="L37" s="7" t="s">
        <v>11</v>
      </c>
      <c r="M37" s="3" t="s">
        <v>63</v>
      </c>
      <c r="N37" s="7">
        <v>9912825500</v>
      </c>
      <c r="O37" s="3" t="s">
        <v>177</v>
      </c>
      <c r="P37" s="3" t="s">
        <v>162</v>
      </c>
    </row>
    <row r="38" spans="1:16" ht="25.5" customHeight="1" x14ac:dyDescent="0.25">
      <c r="A38" s="7">
        <v>35</v>
      </c>
      <c r="B38" s="7">
        <v>85</v>
      </c>
      <c r="C38" s="3" t="s">
        <v>143</v>
      </c>
      <c r="D38" s="3" t="s">
        <v>144</v>
      </c>
      <c r="E38" s="1" t="s">
        <v>63</v>
      </c>
      <c r="F38" s="8">
        <v>33111</v>
      </c>
      <c r="G38" s="7" t="s">
        <v>14</v>
      </c>
      <c r="H38" s="7" t="s">
        <v>11</v>
      </c>
      <c r="I38" s="7">
        <v>600</v>
      </c>
      <c r="J38" s="7">
        <v>299</v>
      </c>
      <c r="K38" s="9">
        <f t="shared" si="1"/>
        <v>49.833333333333336</v>
      </c>
      <c r="L38" s="7" t="s">
        <v>11</v>
      </c>
      <c r="M38" s="3" t="s">
        <v>63</v>
      </c>
      <c r="N38" s="7">
        <v>8328570047</v>
      </c>
      <c r="O38" s="3" t="s">
        <v>177</v>
      </c>
      <c r="P38" s="3"/>
    </row>
    <row r="39" spans="1:16" ht="30" x14ac:dyDescent="0.25">
      <c r="A39" s="7">
        <v>36</v>
      </c>
      <c r="B39" s="7">
        <v>5</v>
      </c>
      <c r="C39" s="3" t="s">
        <v>25</v>
      </c>
      <c r="D39" s="3" t="s">
        <v>26</v>
      </c>
      <c r="E39" s="1" t="s">
        <v>27</v>
      </c>
      <c r="F39" s="8">
        <v>32304</v>
      </c>
      <c r="G39" s="7" t="s">
        <v>28</v>
      </c>
      <c r="H39" s="7" t="s">
        <v>11</v>
      </c>
      <c r="I39" s="7">
        <v>600</v>
      </c>
      <c r="J39" s="7">
        <f>72+73+60+68+73+63</f>
        <v>409</v>
      </c>
      <c r="K39" s="9">
        <f t="shared" si="1"/>
        <v>68.166666666666657</v>
      </c>
      <c r="L39" s="7" t="s">
        <v>11</v>
      </c>
      <c r="M39" s="3" t="s">
        <v>12</v>
      </c>
      <c r="N39" s="7">
        <v>6301001940</v>
      </c>
      <c r="O39" s="3" t="s">
        <v>177</v>
      </c>
      <c r="P39" s="3"/>
    </row>
    <row r="40" spans="1:16" ht="31.5" x14ac:dyDescent="0.25">
      <c r="A40" s="7">
        <v>37</v>
      </c>
      <c r="B40" s="7">
        <v>16</v>
      </c>
      <c r="C40" s="3" t="s">
        <v>51</v>
      </c>
      <c r="D40" s="3" t="s">
        <v>26</v>
      </c>
      <c r="E40" s="1" t="s">
        <v>52</v>
      </c>
      <c r="F40" s="8">
        <v>36681</v>
      </c>
      <c r="G40" s="7" t="s">
        <v>53</v>
      </c>
      <c r="H40" s="7" t="s">
        <v>11</v>
      </c>
      <c r="I40" s="7">
        <v>600</v>
      </c>
      <c r="J40" s="7">
        <f>66+68+69+63+68+65</f>
        <v>399</v>
      </c>
      <c r="K40" s="9">
        <f t="shared" si="1"/>
        <v>66.5</v>
      </c>
      <c r="L40" s="7" t="s">
        <v>11</v>
      </c>
      <c r="M40" s="3" t="s">
        <v>12</v>
      </c>
      <c r="N40" s="7">
        <v>7036515941</v>
      </c>
      <c r="O40" s="3" t="s">
        <v>177</v>
      </c>
      <c r="P40" s="3"/>
    </row>
    <row r="41" spans="1:16" ht="31.5" x14ac:dyDescent="0.25">
      <c r="A41" s="7">
        <v>38</v>
      </c>
      <c r="B41" s="7">
        <v>61</v>
      </c>
      <c r="C41" s="3" t="s">
        <v>165</v>
      </c>
      <c r="D41" s="3" t="s">
        <v>166</v>
      </c>
      <c r="E41" s="1" t="s">
        <v>112</v>
      </c>
      <c r="F41" s="8">
        <v>33744</v>
      </c>
      <c r="G41" s="7" t="s">
        <v>19</v>
      </c>
      <c r="H41" s="7" t="s">
        <v>11</v>
      </c>
      <c r="I41" s="7">
        <v>600</v>
      </c>
      <c r="J41" s="7">
        <v>196</v>
      </c>
      <c r="K41" s="9">
        <f t="shared" si="1"/>
        <v>32.666666666666664</v>
      </c>
      <c r="L41" s="7" t="s">
        <v>11</v>
      </c>
      <c r="M41" s="3" t="s">
        <v>12</v>
      </c>
      <c r="N41" s="7">
        <v>9640256507</v>
      </c>
      <c r="O41" s="3" t="s">
        <v>177</v>
      </c>
      <c r="P41" s="3"/>
    </row>
    <row r="42" spans="1:16" ht="35.25" customHeight="1" x14ac:dyDescent="0.25">
      <c r="A42" s="7">
        <v>39</v>
      </c>
      <c r="B42" s="7">
        <v>84</v>
      </c>
      <c r="C42" s="3" t="s">
        <v>172</v>
      </c>
      <c r="D42" s="11" t="s">
        <v>175</v>
      </c>
      <c r="E42" s="1" t="s">
        <v>141</v>
      </c>
      <c r="F42" s="8">
        <v>31975</v>
      </c>
      <c r="G42" s="7" t="s">
        <v>142</v>
      </c>
      <c r="H42" s="7" t="s">
        <v>11</v>
      </c>
      <c r="I42" s="7">
        <v>600</v>
      </c>
      <c r="J42" s="7">
        <v>254</v>
      </c>
      <c r="K42" s="9">
        <f t="shared" si="1"/>
        <v>42.333333333333336</v>
      </c>
      <c r="L42" s="7" t="s">
        <v>11</v>
      </c>
      <c r="M42" s="3" t="s">
        <v>12</v>
      </c>
      <c r="N42" s="7">
        <v>8096983221</v>
      </c>
      <c r="O42" s="3" t="s">
        <v>177</v>
      </c>
      <c r="P42" s="3"/>
    </row>
    <row r="43" spans="1:16" ht="31.5" x14ac:dyDescent="0.25">
      <c r="A43" s="7">
        <v>40</v>
      </c>
      <c r="B43" s="7">
        <v>73</v>
      </c>
      <c r="C43" s="11" t="s">
        <v>174</v>
      </c>
      <c r="D43" s="3" t="s">
        <v>48</v>
      </c>
      <c r="E43" s="1" t="s">
        <v>125</v>
      </c>
      <c r="F43" s="8">
        <v>34463</v>
      </c>
      <c r="G43" s="7" t="s">
        <v>19</v>
      </c>
      <c r="H43" s="7" t="s">
        <v>11</v>
      </c>
      <c r="I43" s="7">
        <v>600</v>
      </c>
      <c r="J43" s="7">
        <v>469</v>
      </c>
      <c r="K43" s="9">
        <f t="shared" si="1"/>
        <v>78.166666666666657</v>
      </c>
      <c r="L43" s="7" t="s">
        <v>11</v>
      </c>
      <c r="M43" s="3" t="s">
        <v>126</v>
      </c>
      <c r="N43" s="7">
        <v>9912957102</v>
      </c>
      <c r="O43" s="3" t="s">
        <v>177</v>
      </c>
      <c r="P43" s="3"/>
    </row>
    <row r="44" spans="1:16" ht="36" customHeight="1" x14ac:dyDescent="0.25">
      <c r="A44" s="7">
        <v>41</v>
      </c>
      <c r="B44" s="7">
        <v>79</v>
      </c>
      <c r="C44" s="3" t="s">
        <v>129</v>
      </c>
      <c r="D44" s="3" t="s">
        <v>130</v>
      </c>
      <c r="E44" s="14" t="s">
        <v>131</v>
      </c>
      <c r="F44" s="8">
        <v>35247</v>
      </c>
      <c r="G44" s="7" t="s">
        <v>28</v>
      </c>
      <c r="H44" s="7" t="s">
        <v>11</v>
      </c>
      <c r="I44" s="7">
        <v>600</v>
      </c>
      <c r="J44" s="7">
        <v>375</v>
      </c>
      <c r="K44" s="9">
        <f t="shared" si="1"/>
        <v>62.5</v>
      </c>
      <c r="L44" s="7" t="s">
        <v>11</v>
      </c>
      <c r="M44" s="3" t="s">
        <v>15</v>
      </c>
      <c r="N44" s="7">
        <v>8790223806</v>
      </c>
      <c r="O44" s="3" t="s">
        <v>177</v>
      </c>
      <c r="P44" s="3"/>
    </row>
    <row r="45" spans="1:16" ht="36.75" customHeight="1" x14ac:dyDescent="0.25">
      <c r="A45" s="7">
        <v>42</v>
      </c>
      <c r="B45" s="7">
        <v>80</v>
      </c>
      <c r="C45" s="3" t="s">
        <v>132</v>
      </c>
      <c r="D45" s="3" t="s">
        <v>133</v>
      </c>
      <c r="E45" s="1" t="s">
        <v>134</v>
      </c>
      <c r="F45" s="8">
        <v>30682</v>
      </c>
      <c r="G45" s="7" t="s">
        <v>14</v>
      </c>
      <c r="H45" s="7" t="s">
        <v>11</v>
      </c>
      <c r="I45" s="7">
        <v>600</v>
      </c>
      <c r="J45" s="7">
        <v>280</v>
      </c>
      <c r="K45" s="9">
        <f t="shared" si="1"/>
        <v>46.666666666666664</v>
      </c>
      <c r="L45" s="7" t="s">
        <v>11</v>
      </c>
      <c r="M45" s="3" t="s">
        <v>15</v>
      </c>
      <c r="N45" s="7">
        <v>9666780863</v>
      </c>
      <c r="O45" s="3" t="s">
        <v>177</v>
      </c>
      <c r="P45" s="3" t="s">
        <v>171</v>
      </c>
    </row>
    <row r="46" spans="1:16" ht="31.5" x14ac:dyDescent="0.25">
      <c r="A46" s="7">
        <v>43</v>
      </c>
      <c r="B46" s="7">
        <v>4</v>
      </c>
      <c r="C46" s="3" t="s">
        <v>21</v>
      </c>
      <c r="D46" s="3" t="s">
        <v>22</v>
      </c>
      <c r="E46" s="1" t="s">
        <v>23</v>
      </c>
      <c r="F46" s="8">
        <v>37052</v>
      </c>
      <c r="G46" s="7" t="s">
        <v>19</v>
      </c>
      <c r="H46" s="7" t="s">
        <v>11</v>
      </c>
      <c r="I46" s="7">
        <v>500</v>
      </c>
      <c r="J46" s="7">
        <f>61+61+62+43+47</f>
        <v>274</v>
      </c>
      <c r="K46" s="9">
        <f t="shared" si="1"/>
        <v>54.800000000000004</v>
      </c>
      <c r="L46" s="7" t="s">
        <v>11</v>
      </c>
      <c r="M46" s="3" t="s">
        <v>24</v>
      </c>
      <c r="N46" s="7">
        <v>8498905747</v>
      </c>
      <c r="O46" s="3" t="s">
        <v>177</v>
      </c>
      <c r="P46" s="3"/>
    </row>
    <row r="47" spans="1:16" ht="30" x14ac:dyDescent="0.25">
      <c r="A47" s="7">
        <v>44</v>
      </c>
      <c r="B47" s="7">
        <v>9</v>
      </c>
      <c r="C47" s="3" t="s">
        <v>37</v>
      </c>
      <c r="D47" s="3" t="s">
        <v>89</v>
      </c>
      <c r="E47" s="1" t="s">
        <v>38</v>
      </c>
      <c r="F47" s="8">
        <v>33281</v>
      </c>
      <c r="G47" s="7" t="s">
        <v>19</v>
      </c>
      <c r="H47" s="7" t="s">
        <v>11</v>
      </c>
      <c r="I47" s="7">
        <v>600</v>
      </c>
      <c r="J47" s="7">
        <f>44+56+41+67+74+84</f>
        <v>366</v>
      </c>
      <c r="K47" s="9">
        <f t="shared" si="1"/>
        <v>61</v>
      </c>
      <c r="L47" s="7" t="s">
        <v>11</v>
      </c>
      <c r="M47" s="3" t="s">
        <v>24</v>
      </c>
      <c r="N47" s="7">
        <v>9581873066</v>
      </c>
      <c r="O47" s="3" t="s">
        <v>177</v>
      </c>
      <c r="P47" s="3"/>
    </row>
    <row r="48" spans="1:16" ht="25.5" x14ac:dyDescent="0.25">
      <c r="A48" s="7">
        <v>45</v>
      </c>
      <c r="B48" s="7">
        <v>26</v>
      </c>
      <c r="C48" s="3" t="s">
        <v>72</v>
      </c>
      <c r="D48" s="3" t="s">
        <v>133</v>
      </c>
      <c r="E48" s="14" t="s">
        <v>71</v>
      </c>
      <c r="F48" s="8">
        <v>37435</v>
      </c>
      <c r="G48" s="7" t="s">
        <v>14</v>
      </c>
      <c r="H48" s="7" t="s">
        <v>11</v>
      </c>
      <c r="I48" s="7">
        <v>600</v>
      </c>
      <c r="J48" s="7">
        <v>250</v>
      </c>
      <c r="K48" s="9">
        <f t="shared" si="1"/>
        <v>41.666666666666671</v>
      </c>
      <c r="L48" s="7" t="s">
        <v>11</v>
      </c>
      <c r="M48" s="3" t="s">
        <v>24</v>
      </c>
      <c r="N48" s="7">
        <v>7981476609</v>
      </c>
      <c r="O48" s="3" t="s">
        <v>177</v>
      </c>
      <c r="P48" s="3"/>
    </row>
    <row r="49" spans="1:16" ht="30" x14ac:dyDescent="0.25">
      <c r="A49" s="7">
        <v>46</v>
      </c>
      <c r="B49" s="7">
        <v>89</v>
      </c>
      <c r="C49" s="3" t="s">
        <v>173</v>
      </c>
      <c r="D49" s="3" t="s">
        <v>146</v>
      </c>
      <c r="E49" s="4" t="s">
        <v>147</v>
      </c>
      <c r="F49" s="8">
        <v>31979</v>
      </c>
      <c r="G49" s="7" t="s">
        <v>14</v>
      </c>
      <c r="H49" s="7" t="s">
        <v>11</v>
      </c>
      <c r="I49" s="7">
        <v>500</v>
      </c>
      <c r="J49" s="7">
        <v>365</v>
      </c>
      <c r="K49" s="9">
        <f t="shared" si="1"/>
        <v>73</v>
      </c>
      <c r="L49" s="7" t="s">
        <v>11</v>
      </c>
      <c r="M49" s="3" t="s">
        <v>24</v>
      </c>
      <c r="N49" s="7">
        <v>9154656994</v>
      </c>
      <c r="O49" s="3" t="s">
        <v>177</v>
      </c>
      <c r="P49" s="3"/>
    </row>
    <row r="50" spans="1:16" ht="31.5" x14ac:dyDescent="0.25">
      <c r="A50" s="7">
        <v>47</v>
      </c>
      <c r="B50" s="7">
        <v>30</v>
      </c>
      <c r="C50" s="3" t="s">
        <v>80</v>
      </c>
      <c r="D50" s="3" t="s">
        <v>81</v>
      </c>
      <c r="E50" s="1" t="s">
        <v>82</v>
      </c>
      <c r="F50" s="8">
        <v>33395</v>
      </c>
      <c r="G50" s="7" t="s">
        <v>14</v>
      </c>
      <c r="H50" s="7" t="s">
        <v>11</v>
      </c>
      <c r="I50" s="7">
        <v>600</v>
      </c>
      <c r="J50" s="7">
        <f>55+42+32+56+49+60</f>
        <v>294</v>
      </c>
      <c r="K50" s="9">
        <f t="shared" si="1"/>
        <v>49</v>
      </c>
      <c r="L50" s="7" t="s">
        <v>11</v>
      </c>
      <c r="M50" s="3" t="s">
        <v>83</v>
      </c>
      <c r="N50" s="7">
        <v>8978826302</v>
      </c>
      <c r="O50" s="3" t="s">
        <v>177</v>
      </c>
      <c r="P50" s="3"/>
    </row>
    <row r="51" spans="1:16" ht="30" x14ac:dyDescent="0.25">
      <c r="A51" s="7">
        <v>48</v>
      </c>
      <c r="B51" s="7">
        <v>45</v>
      </c>
      <c r="C51" s="3" t="s">
        <v>148</v>
      </c>
      <c r="D51" s="3" t="s">
        <v>149</v>
      </c>
      <c r="E51" s="1" t="s">
        <v>150</v>
      </c>
      <c r="F51" s="8">
        <v>34445</v>
      </c>
      <c r="G51" s="7" t="s">
        <v>14</v>
      </c>
      <c r="H51" s="7" t="s">
        <v>11</v>
      </c>
      <c r="I51" s="7">
        <v>600</v>
      </c>
      <c r="J51" s="7">
        <v>324</v>
      </c>
      <c r="K51" s="9">
        <f t="shared" si="1"/>
        <v>54</v>
      </c>
      <c r="L51" s="7" t="s">
        <v>11</v>
      </c>
      <c r="M51" s="3" t="s">
        <v>83</v>
      </c>
      <c r="N51" s="7">
        <v>9581896609</v>
      </c>
      <c r="O51" s="3" t="s">
        <v>177</v>
      </c>
      <c r="P51" s="3"/>
    </row>
    <row r="52" spans="1:16" ht="31.5" x14ac:dyDescent="0.25">
      <c r="A52" s="7">
        <v>49</v>
      </c>
      <c r="B52" s="7">
        <v>3</v>
      </c>
      <c r="C52" s="3" t="s">
        <v>16</v>
      </c>
      <c r="D52" s="3" t="s">
        <v>17</v>
      </c>
      <c r="E52" s="1" t="s">
        <v>18</v>
      </c>
      <c r="F52" s="8">
        <v>33699</v>
      </c>
      <c r="G52" s="7" t="s">
        <v>19</v>
      </c>
      <c r="H52" s="7" t="s">
        <v>11</v>
      </c>
      <c r="I52" s="7">
        <v>500</v>
      </c>
      <c r="J52" s="7">
        <v>203</v>
      </c>
      <c r="K52" s="9">
        <f t="shared" si="1"/>
        <v>40.6</v>
      </c>
      <c r="L52" s="7" t="s">
        <v>11</v>
      </c>
      <c r="M52" s="3" t="s">
        <v>20</v>
      </c>
      <c r="N52" s="7">
        <v>7995341942</v>
      </c>
      <c r="O52" s="3" t="s">
        <v>177</v>
      </c>
      <c r="P52" s="3"/>
    </row>
    <row r="53" spans="1:16" ht="30" x14ac:dyDescent="0.25">
      <c r="A53" s="7">
        <v>50</v>
      </c>
      <c r="B53" s="7">
        <v>10</v>
      </c>
      <c r="C53" s="3" t="s">
        <v>37</v>
      </c>
      <c r="D53" s="3" t="s">
        <v>89</v>
      </c>
      <c r="E53" s="1" t="s">
        <v>38</v>
      </c>
      <c r="F53" s="8">
        <v>33281</v>
      </c>
      <c r="G53" s="7" t="s">
        <v>19</v>
      </c>
      <c r="H53" s="7" t="s">
        <v>11</v>
      </c>
      <c r="I53" s="7">
        <v>600</v>
      </c>
      <c r="J53" s="7">
        <f>44+56+41+67+74+84</f>
        <v>366</v>
      </c>
      <c r="K53" s="9">
        <f t="shared" si="1"/>
        <v>61</v>
      </c>
      <c r="L53" s="7" t="s">
        <v>11</v>
      </c>
      <c r="M53" s="3" t="s">
        <v>20</v>
      </c>
      <c r="N53" s="7">
        <v>9581873066</v>
      </c>
      <c r="O53" s="3" t="s">
        <v>177</v>
      </c>
      <c r="P53" s="3"/>
    </row>
    <row r="54" spans="1:16" ht="31.5" x14ac:dyDescent="0.25">
      <c r="A54" s="7">
        <v>51</v>
      </c>
      <c r="B54" s="7">
        <v>15</v>
      </c>
      <c r="C54" s="3" t="s">
        <v>49</v>
      </c>
      <c r="D54" s="3" t="s">
        <v>48</v>
      </c>
      <c r="E54" s="1" t="s">
        <v>50</v>
      </c>
      <c r="F54" s="8">
        <v>31173</v>
      </c>
      <c r="G54" s="7" t="s">
        <v>19</v>
      </c>
      <c r="H54" s="7" t="s">
        <v>11</v>
      </c>
      <c r="I54" s="7">
        <v>500</v>
      </c>
      <c r="J54" s="7">
        <f>47+35+45+69+55</f>
        <v>251</v>
      </c>
      <c r="K54" s="9">
        <f t="shared" si="1"/>
        <v>50.2</v>
      </c>
      <c r="L54" s="7" t="s">
        <v>11</v>
      </c>
      <c r="M54" s="3" t="s">
        <v>20</v>
      </c>
      <c r="N54" s="7">
        <v>9542709232</v>
      </c>
      <c r="O54" s="3" t="s">
        <v>177</v>
      </c>
      <c r="P54" s="3"/>
    </row>
    <row r="55" spans="1:16" ht="28.5" customHeight="1" x14ac:dyDescent="0.25">
      <c r="A55" s="7">
        <v>52</v>
      </c>
      <c r="B55" s="7">
        <v>25</v>
      </c>
      <c r="C55" s="3" t="s">
        <v>72</v>
      </c>
      <c r="D55" s="3" t="s">
        <v>133</v>
      </c>
      <c r="E55" s="14" t="s">
        <v>71</v>
      </c>
      <c r="F55" s="8">
        <v>37435</v>
      </c>
      <c r="G55" s="7" t="s">
        <v>14</v>
      </c>
      <c r="H55" s="7" t="s">
        <v>11</v>
      </c>
      <c r="I55" s="7">
        <v>600</v>
      </c>
      <c r="J55" s="7">
        <v>250</v>
      </c>
      <c r="K55" s="9">
        <f t="shared" si="1"/>
        <v>41.666666666666671</v>
      </c>
      <c r="L55" s="7" t="s">
        <v>11</v>
      </c>
      <c r="M55" s="3" t="s">
        <v>20</v>
      </c>
      <c r="N55" s="7">
        <v>7981476609</v>
      </c>
      <c r="O55" s="3" t="s">
        <v>177</v>
      </c>
      <c r="P55" s="3"/>
    </row>
    <row r="56" spans="1:16" ht="31.5" x14ac:dyDescent="0.25">
      <c r="A56" s="7">
        <v>53</v>
      </c>
      <c r="B56" s="7">
        <v>74</v>
      </c>
      <c r="C56" s="3" t="s">
        <v>168</v>
      </c>
      <c r="D56" s="3" t="s">
        <v>127</v>
      </c>
      <c r="E56" s="1" t="s">
        <v>18</v>
      </c>
      <c r="F56" s="8">
        <v>33765</v>
      </c>
      <c r="G56" s="7" t="s">
        <v>19</v>
      </c>
      <c r="H56" s="7" t="s">
        <v>11</v>
      </c>
      <c r="I56" s="7">
        <v>500</v>
      </c>
      <c r="J56" s="7">
        <v>276</v>
      </c>
      <c r="K56" s="9">
        <f t="shared" si="1"/>
        <v>55.2</v>
      </c>
      <c r="L56" s="7" t="s">
        <v>11</v>
      </c>
      <c r="M56" s="3" t="s">
        <v>20</v>
      </c>
      <c r="N56" s="7">
        <v>6281761145</v>
      </c>
      <c r="O56" s="3" t="s">
        <v>177</v>
      </c>
      <c r="P56" s="17" t="s">
        <v>170</v>
      </c>
    </row>
    <row r="57" spans="1:16" ht="30" x14ac:dyDescent="0.25">
      <c r="A57" s="7">
        <v>54</v>
      </c>
      <c r="B57" s="7">
        <v>88</v>
      </c>
      <c r="C57" s="3" t="s">
        <v>173</v>
      </c>
      <c r="D57" s="3" t="s">
        <v>146</v>
      </c>
      <c r="E57" s="4" t="s">
        <v>147</v>
      </c>
      <c r="F57" s="8">
        <v>31979</v>
      </c>
      <c r="G57" s="7" t="s">
        <v>14</v>
      </c>
      <c r="H57" s="7" t="s">
        <v>11</v>
      </c>
      <c r="I57" s="7">
        <v>500</v>
      </c>
      <c r="J57" s="7">
        <v>365</v>
      </c>
      <c r="K57" s="9">
        <f t="shared" si="1"/>
        <v>73</v>
      </c>
      <c r="L57" s="7" t="s">
        <v>11</v>
      </c>
      <c r="M57" s="3" t="s">
        <v>20</v>
      </c>
      <c r="N57" s="7">
        <v>9154656994</v>
      </c>
      <c r="O57" s="3" t="s">
        <v>177</v>
      </c>
      <c r="P57" s="3"/>
    </row>
    <row r="67" spans="9:9" x14ac:dyDescent="0.25">
      <c r="I67" s="10">
        <f>54+51+2</f>
        <v>107</v>
      </c>
    </row>
  </sheetData>
  <autoFilter ref="B3:P57" xr:uid="{00000000-0001-0000-0000-000000000000}"/>
  <mergeCells count="13">
    <mergeCell ref="N2:N3"/>
    <mergeCell ref="O2:O3"/>
    <mergeCell ref="P2:P3"/>
    <mergeCell ref="B1:P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ageMargins left="0.86" right="0.17" top="0.5" bottom="0.55000000000000004" header="0.24" footer="0.3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Eligible</vt:lpstr>
      <vt:lpstr>Eligible!Print_Area</vt:lpstr>
      <vt:lpstr>Eligible!Print_Titles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madhavi</dc:creator>
  <cp:lastModifiedBy>Windows User</cp:lastModifiedBy>
  <cp:lastPrinted>2022-09-24T11:32:51Z</cp:lastPrinted>
  <dcterms:created xsi:type="dcterms:W3CDTF">2015-06-05T18:17:20Z</dcterms:created>
  <dcterms:modified xsi:type="dcterms:W3CDTF">2022-09-24T11:37:56Z</dcterms:modified>
</cp:coreProperties>
</file>